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\Desktop\"/>
    </mc:Choice>
  </mc:AlternateContent>
  <xr:revisionPtr revIDLastSave="0" documentId="13_ncr:1_{B2F24035-D804-459B-9E6E-9B7250BD6063}" xr6:coauthVersionLast="44" xr6:coauthVersionMax="44" xr10:uidLastSave="{00000000-0000-0000-0000-000000000000}"/>
  <bookViews>
    <workbookView xWindow="28690" yWindow="-110" windowWidth="29020" windowHeight="15970" xr2:uid="{B0EFFC5E-1B94-424F-9F8D-6409523003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  <c r="R5" i="1" s="1"/>
  <c r="K17" i="1"/>
  <c r="N18" i="1" s="1"/>
  <c r="I28" i="1"/>
  <c r="N10" i="1"/>
  <c r="F20" i="1"/>
  <c r="N15" i="1" s="1"/>
  <c r="F21" i="1"/>
  <c r="F22" i="1"/>
  <c r="F23" i="1"/>
  <c r="F19" i="1"/>
  <c r="N14" i="1" s="1"/>
  <c r="F16" i="1"/>
  <c r="N12" i="1" s="1"/>
  <c r="F17" i="1"/>
  <c r="N13" i="1" s="1"/>
  <c r="N11" i="1"/>
  <c r="E28" i="1"/>
  <c r="N7" i="1"/>
  <c r="N8" i="1"/>
  <c r="N9" i="1"/>
  <c r="N6" i="1"/>
  <c r="J28" i="1"/>
  <c r="K16" i="1"/>
  <c r="N17" i="1" s="1"/>
  <c r="K18" i="1"/>
  <c r="N19" i="1" s="1"/>
  <c r="K19" i="1"/>
  <c r="N20" i="1" s="1"/>
  <c r="K20" i="1"/>
  <c r="F18" i="1"/>
  <c r="K21" i="1"/>
  <c r="N22" i="1" s="1"/>
  <c r="K22" i="1"/>
  <c r="K23" i="1"/>
  <c r="K25" i="1"/>
  <c r="N23" i="1" s="1"/>
  <c r="K26" i="1"/>
  <c r="K15" i="1"/>
  <c r="N16" i="1" s="1"/>
  <c r="R16" i="1"/>
  <c r="N21" i="1"/>
  <c r="R11" i="1"/>
  <c r="D28" i="1"/>
  <c r="R6" i="1"/>
  <c r="N5" i="1"/>
  <c r="R7" i="1" l="1"/>
  <c r="K28" i="1"/>
  <c r="F28" i="1"/>
  <c r="R12" i="1"/>
  <c r="R13" i="1" s="1"/>
  <c r="K27" i="1"/>
  <c r="N24" i="1"/>
  <c r="R15" i="1" l="1"/>
  <c r="R17" i="1" s="1"/>
  <c r="R18" i="1" s="1"/>
  <c r="D37" i="1" l="1"/>
  <c r="F15" i="1" l="1"/>
</calcChain>
</file>

<file path=xl/sharedStrings.xml><?xml version="1.0" encoding="utf-8"?>
<sst xmlns="http://schemas.openxmlformats.org/spreadsheetml/2006/main" count="92" uniqueCount="82">
  <si>
    <t>減価償却費</t>
    <rPh sb="0" eb="2">
      <t>ゲンカ</t>
    </rPh>
    <rPh sb="2" eb="4">
      <t>ショウキャク</t>
    </rPh>
    <rPh sb="4" eb="5">
      <t>ヒ</t>
    </rPh>
    <phoneticPr fontId="2"/>
  </si>
  <si>
    <t>前期</t>
    <rPh sb="0" eb="2">
      <t>ゼンキ</t>
    </rPh>
    <phoneticPr fontId="2"/>
  </si>
  <si>
    <t>当期</t>
    <rPh sb="0" eb="2">
      <t>トウキ</t>
    </rPh>
    <phoneticPr fontId="2"/>
  </si>
  <si>
    <t>受取手形</t>
    <rPh sb="0" eb="2">
      <t>ウケトリ</t>
    </rPh>
    <rPh sb="2" eb="4">
      <t>テガタ</t>
    </rPh>
    <phoneticPr fontId="2"/>
  </si>
  <si>
    <t>売掛金</t>
    <rPh sb="0" eb="2">
      <t>ウリカケ</t>
    </rPh>
    <rPh sb="2" eb="3">
      <t>キン</t>
    </rPh>
    <phoneticPr fontId="2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</si>
  <si>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2"/>
  </si>
  <si>
    <t>その他流動資産</t>
    <rPh sb="2" eb="3">
      <t>タ</t>
    </rPh>
    <rPh sb="3" eb="5">
      <t>リュウドウ</t>
    </rPh>
    <rPh sb="5" eb="7">
      <t>シサン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</si>
  <si>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</si>
  <si>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</si>
  <si>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その他投資資産</t>
    <rPh sb="2" eb="3">
      <t>タ</t>
    </rPh>
    <rPh sb="3" eb="5">
      <t>トウシ</t>
    </rPh>
    <rPh sb="5" eb="7">
      <t>シサン</t>
    </rPh>
    <phoneticPr fontId="2"/>
  </si>
  <si>
    <t>支払手形</t>
    <rPh sb="0" eb="2">
      <t>シハライ</t>
    </rPh>
    <rPh sb="2" eb="4">
      <t>テガタ</t>
    </rPh>
    <phoneticPr fontId="2"/>
  </si>
  <si>
    <t>買掛金</t>
    <rPh sb="0" eb="3">
      <t>カイカケキン</t>
    </rPh>
    <phoneticPr fontId="2"/>
  </si>
  <si>
    <t>未払金</t>
    <rPh sb="0" eb="3">
      <t>ミバライキン</t>
    </rPh>
    <phoneticPr fontId="2"/>
  </si>
  <si>
    <t>未払費用</t>
    <rPh sb="0" eb="2">
      <t>ミバライ</t>
    </rPh>
    <rPh sb="2" eb="4">
      <t>ヒヨウ</t>
    </rPh>
    <phoneticPr fontId="2"/>
  </si>
  <si>
    <t>その他流動負債</t>
    <rPh sb="2" eb="3">
      <t>タ</t>
    </rPh>
    <rPh sb="3" eb="5">
      <t>リュウドウ</t>
    </rPh>
    <rPh sb="5" eb="7">
      <t>フサイ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</si>
  <si>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</si>
  <si>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</si>
  <si>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未払法人税等</t>
    <rPh sb="0" eb="2">
      <t>ミバライ</t>
    </rPh>
    <rPh sb="2" eb="5">
      <t>ホウジンゼイ</t>
    </rPh>
    <rPh sb="5" eb="6">
      <t>トウ</t>
    </rPh>
    <phoneticPr fontId="2"/>
  </si>
  <si>
    <t>差額</t>
    <rPh sb="0" eb="2">
      <t>サガク</t>
    </rPh>
    <phoneticPr fontId="2"/>
  </si>
  <si>
    <t>棚卸資産</t>
    <rPh sb="0" eb="2">
      <t>タナオロシ</t>
    </rPh>
    <rPh sb="2" eb="4">
      <t>シサン</t>
    </rPh>
    <phoneticPr fontId="2"/>
  </si>
  <si>
    <t>新規借入</t>
    <rPh sb="0" eb="2">
      <t>シンキ</t>
    </rPh>
    <rPh sb="2" eb="4">
      <t>カリイレ</t>
    </rPh>
    <phoneticPr fontId="2"/>
  </si>
  <si>
    <t>貸倒引当金戻入益</t>
    <rPh sb="0" eb="2">
      <t>カシダオレ</t>
    </rPh>
    <rPh sb="2" eb="4">
      <t>ヒキアテ</t>
    </rPh>
    <rPh sb="4" eb="5">
      <t>キン</t>
    </rPh>
    <rPh sb="5" eb="7">
      <t>モドシイレ</t>
    </rPh>
    <rPh sb="7" eb="8">
      <t>エキ</t>
    </rPh>
    <phoneticPr fontId="2"/>
  </si>
  <si>
    <t>貸倒引当金戻入益</t>
    <rPh sb="0" eb="4">
      <t>カシダオレヒキアテ</t>
    </rPh>
    <rPh sb="4" eb="5">
      <t>キン</t>
    </rPh>
    <rPh sb="5" eb="7">
      <t>モドシイレ</t>
    </rPh>
    <rPh sb="7" eb="8">
      <t>エキ</t>
    </rPh>
    <phoneticPr fontId="2"/>
  </si>
  <si>
    <t>受取手形増減</t>
    <rPh sb="0" eb="2">
      <t>ウケトリ</t>
    </rPh>
    <rPh sb="2" eb="4">
      <t>テガタ</t>
    </rPh>
    <rPh sb="4" eb="6">
      <t>ゾウゲン</t>
    </rPh>
    <phoneticPr fontId="2"/>
  </si>
  <si>
    <t>棚卸資産増減</t>
    <rPh sb="0" eb="2">
      <t>タナオロシ</t>
    </rPh>
    <rPh sb="2" eb="4">
      <t>シサン</t>
    </rPh>
    <rPh sb="4" eb="6">
      <t>ゾウゲン</t>
    </rPh>
    <phoneticPr fontId="2"/>
  </si>
  <si>
    <t>その他流動資産増減</t>
    <rPh sb="2" eb="3">
      <t>タ</t>
    </rPh>
    <rPh sb="3" eb="5">
      <t>リュウドウ</t>
    </rPh>
    <rPh sb="5" eb="7">
      <t>シサン</t>
    </rPh>
    <rPh sb="7" eb="9">
      <t>ゾウゲン</t>
    </rPh>
    <phoneticPr fontId="2"/>
  </si>
  <si>
    <t>支払手形増減</t>
    <rPh sb="0" eb="2">
      <t>シハライ</t>
    </rPh>
    <rPh sb="2" eb="4">
      <t>テガタ</t>
    </rPh>
    <rPh sb="4" eb="6">
      <t>ゾウゲン</t>
    </rPh>
    <phoneticPr fontId="2"/>
  </si>
  <si>
    <t>買掛金増減</t>
    <rPh sb="0" eb="3">
      <t>カイカケキン</t>
    </rPh>
    <rPh sb="3" eb="5">
      <t>ゾウゲン</t>
    </rPh>
    <phoneticPr fontId="2"/>
  </si>
  <si>
    <t>未払金増減</t>
    <rPh sb="0" eb="3">
      <t>ミバライキン</t>
    </rPh>
    <rPh sb="3" eb="5">
      <t>ゾウゲン</t>
    </rPh>
    <phoneticPr fontId="2"/>
  </si>
  <si>
    <t>未払費用増減</t>
    <rPh sb="0" eb="2">
      <t>ミバライ</t>
    </rPh>
    <rPh sb="2" eb="4">
      <t>ヒヨウ</t>
    </rPh>
    <rPh sb="4" eb="6">
      <t>ゾウゲン</t>
    </rPh>
    <phoneticPr fontId="2"/>
  </si>
  <si>
    <t>法人税中間納付</t>
    <rPh sb="0" eb="3">
      <t>ホウジンゼイ</t>
    </rPh>
    <rPh sb="3" eb="5">
      <t>チュウカン</t>
    </rPh>
    <rPh sb="5" eb="7">
      <t>ノウフ</t>
    </rPh>
    <phoneticPr fontId="2"/>
  </si>
  <si>
    <t>法人税支払</t>
    <rPh sb="0" eb="3">
      <t>ホウジンゼイ</t>
    </rPh>
    <rPh sb="3" eb="5">
      <t>シハラ</t>
    </rPh>
    <phoneticPr fontId="2"/>
  </si>
  <si>
    <t>その他流動負債増減</t>
    <rPh sb="2" eb="3">
      <t>タ</t>
    </rPh>
    <rPh sb="3" eb="5">
      <t>リュウドウ</t>
    </rPh>
    <rPh sb="5" eb="7">
      <t>フサイ</t>
    </rPh>
    <rPh sb="7" eb="9">
      <t>ゾウゲン</t>
    </rPh>
    <phoneticPr fontId="2"/>
  </si>
  <si>
    <t>売掛金増減</t>
    <rPh sb="0" eb="2">
      <t>ウリカケ</t>
    </rPh>
    <rPh sb="2" eb="3">
      <t>キン</t>
    </rPh>
    <rPh sb="3" eb="5">
      <t>ゾウゲン</t>
    </rPh>
    <phoneticPr fontId="2"/>
  </si>
  <si>
    <t>設備投資</t>
    <rPh sb="0" eb="2">
      <t>セツビ</t>
    </rPh>
    <rPh sb="2" eb="4">
      <t>トウシ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</si>
  <si>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</si>
  <si>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固定資産売却</t>
    <rPh sb="0" eb="2">
      <t>コテイ</t>
    </rPh>
    <rPh sb="2" eb="4">
      <t>シサン</t>
    </rPh>
    <rPh sb="4" eb="6">
      <t>バイキャク</t>
    </rPh>
    <phoneticPr fontId="2"/>
  </si>
  <si>
    <t>その他固定負債</t>
    <rPh sb="2" eb="3">
      <t>タ</t>
    </rPh>
    <rPh sb="3" eb="5">
      <t>コテイ</t>
    </rPh>
    <rPh sb="5" eb="7">
      <t>フサイ</t>
    </rPh>
    <phoneticPr fontId="2"/>
  </si>
  <si>
    <t>資本金</t>
    <rPh sb="0" eb="3">
      <t>シホンキン</t>
    </rPh>
    <phoneticPr fontId="2"/>
  </si>
  <si>
    <t>繰越利益</t>
    <rPh sb="0" eb="2">
      <t>クリコシ</t>
    </rPh>
    <rPh sb="2" eb="4">
      <t>リエキ</t>
    </rPh>
    <phoneticPr fontId="2"/>
  </si>
  <si>
    <t>資産合計</t>
    <rPh sb="0" eb="2">
      <t>シサン</t>
    </rPh>
    <rPh sb="2" eb="4">
      <t>ゴウケイ</t>
    </rPh>
    <phoneticPr fontId="2"/>
  </si>
  <si>
    <t>借入返済</t>
    <rPh sb="0" eb="2">
      <t>カリイレ</t>
    </rPh>
    <rPh sb="2" eb="4">
      <t>ヘンサイ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</si>
  <si>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</si>
  <si>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現金・預金</t>
    <rPh sb="0" eb="2">
      <t>ゲンキン</t>
    </rPh>
    <rPh sb="3" eb="5">
      <t>ヨキン</t>
    </rPh>
    <phoneticPr fontId="2"/>
  </si>
  <si>
    <t>固定資産売却損益</t>
    <rPh sb="0" eb="2">
      <t>コテイ</t>
    </rPh>
    <rPh sb="2" eb="4">
      <t>シサン</t>
    </rPh>
    <rPh sb="4" eb="6">
      <t>バイキャク</t>
    </rPh>
    <rPh sb="6" eb="8">
      <t>ソンエキ</t>
    </rPh>
    <phoneticPr fontId="2"/>
  </si>
  <si>
    <t>その他固定負債増減</t>
    <rPh sb="2" eb="3">
      <t>タ</t>
    </rPh>
    <rPh sb="3" eb="5">
      <t>コテイ</t>
    </rPh>
    <rPh sb="5" eb="7">
      <t>フサイ</t>
    </rPh>
    <rPh sb="7" eb="9">
      <t>ゾウゲン</t>
    </rPh>
    <phoneticPr fontId="2"/>
  </si>
  <si>
    <t>固定資産売却益</t>
    <rPh sb="0" eb="2">
      <t>コテイ</t>
    </rPh>
    <rPh sb="2" eb="4">
      <t>シサン</t>
    </rPh>
    <rPh sb="4" eb="6">
      <t>バイキャク</t>
    </rPh>
    <phoneticPr fontId="2"/>
  </si>
  <si>
    <t>固定資産売却額</t>
    <rPh sb="0" eb="2">
      <t>コテイ</t>
    </rPh>
    <rPh sb="2" eb="4">
      <t>シサン</t>
    </rPh>
    <rPh sb="4" eb="6">
      <t>バイキャク</t>
    </rPh>
    <rPh sb="6" eb="7">
      <t>ガク</t>
    </rPh>
    <phoneticPr fontId="2"/>
  </si>
  <si>
    <t>貸借対照表</t>
    <rPh sb="0" eb="5">
      <t>タイシャクタイショウヒョウ</t>
    </rPh>
    <phoneticPr fontId="2"/>
  </si>
  <si>
    <t>その他</t>
    <rPh sb="2" eb="3">
      <t>タ</t>
    </rPh>
    <phoneticPr fontId="2"/>
  </si>
  <si>
    <t>資産の購入・借入・法人税</t>
    <rPh sb="0" eb="2">
      <t>シサン</t>
    </rPh>
    <rPh sb="3" eb="5">
      <t>コウニュウ</t>
    </rPh>
    <rPh sb="6" eb="8">
      <t>カリイレ</t>
    </rPh>
    <rPh sb="9" eb="11">
      <t>ホウジン</t>
    </rPh>
    <rPh sb="11" eb="12">
      <t>ゼイ</t>
    </rPh>
    <phoneticPr fontId="2"/>
  </si>
  <si>
    <t>営業活動によるキャッシュフロー</t>
    <rPh sb="0" eb="2">
      <t>エイギョウ</t>
    </rPh>
    <rPh sb="2" eb="4">
      <t>カツドウ</t>
    </rPh>
    <phoneticPr fontId="2"/>
  </si>
  <si>
    <t>投資活動によるキャッシュフロー</t>
    <rPh sb="0" eb="2">
      <t>トウシ</t>
    </rPh>
    <rPh sb="2" eb="4">
      <t>カツドウ</t>
    </rPh>
    <phoneticPr fontId="2"/>
  </si>
  <si>
    <t>財務活動によるキャッシュフロー</t>
    <rPh sb="0" eb="2">
      <t>ザイム</t>
    </rPh>
    <rPh sb="2" eb="4">
      <t>カツドウ</t>
    </rPh>
    <phoneticPr fontId="2"/>
  </si>
  <si>
    <t>Ⅰ営業活動によるキャッシュフロー</t>
    <rPh sb="1" eb="3">
      <t>エイギョウ</t>
    </rPh>
    <rPh sb="3" eb="5">
      <t>カツドウ</t>
    </rPh>
    <phoneticPr fontId="2"/>
  </si>
  <si>
    <t>Ⅱ投資活動によるキャッシュフロー</t>
    <rPh sb="1" eb="3">
      <t>トウシ</t>
    </rPh>
    <rPh sb="3" eb="5">
      <t>カツドウ</t>
    </rPh>
    <phoneticPr fontId="2"/>
  </si>
  <si>
    <t>Ⅲ財務活動によるキャッシュフロー</t>
    <rPh sb="1" eb="3">
      <t>ザイム</t>
    </rPh>
    <rPh sb="3" eb="5">
      <t>カツドウ</t>
    </rPh>
    <phoneticPr fontId="2"/>
  </si>
  <si>
    <t>当期キャッシュフロー増減</t>
    <rPh sb="0" eb="2">
      <t>トウキ</t>
    </rPh>
    <rPh sb="10" eb="12">
      <t>ゾウゲン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</si>
  <si>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</si>
  <si>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損益計算書より入力</t>
    <rPh sb="0" eb="2">
      <t>ソンエキ</t>
    </rPh>
    <rPh sb="2" eb="5">
      <t>ケイサンショ</t>
    </rPh>
    <rPh sb="7" eb="9">
      <t>ニュウリョク</t>
    </rPh>
    <phoneticPr fontId="2"/>
  </si>
  <si>
    <t>前期現金預金残高</t>
    <rPh sb="0" eb="2">
      <t>ゼンキ</t>
    </rPh>
    <rPh sb="2" eb="4">
      <t>ゲンキン</t>
    </rPh>
    <rPh sb="4" eb="6">
      <t>ヨキン</t>
    </rPh>
    <rPh sb="6" eb="7">
      <t>ザン</t>
    </rPh>
    <rPh sb="7" eb="8">
      <t>ダカ</t>
    </rPh>
    <phoneticPr fontId="2"/>
  </si>
  <si>
    <t>当期現金預金残高</t>
    <rPh sb="0" eb="2">
      <t>トウキ</t>
    </rPh>
    <rPh sb="2" eb="4">
      <t>ゲンキン</t>
    </rPh>
    <rPh sb="4" eb="6">
      <t>ヨキン</t>
    </rPh>
    <rPh sb="6" eb="8">
      <t>ザンダカ</t>
    </rPh>
    <phoneticPr fontId="2"/>
  </si>
  <si>
    <t>設備購入額</t>
    <rPh sb="0" eb="2">
      <t>セツビ</t>
    </rPh>
    <rPh sb="2" eb="4">
      <t>コウニュウ</t>
    </rPh>
    <rPh sb="4" eb="5">
      <t>ガク</t>
    </rPh>
    <phoneticPr fontId="2"/>
  </si>
  <si>
    <t>固定資産除却損</t>
    <rPh sb="0" eb="2">
      <t>コテイ</t>
    </rPh>
    <rPh sb="2" eb="4">
      <t>シサン</t>
    </rPh>
    <rPh sb="4" eb="6">
      <t>ジョキャク</t>
    </rPh>
    <rPh sb="6" eb="7">
      <t>ゾン</t>
    </rPh>
    <phoneticPr fontId="2"/>
  </si>
  <si>
    <t>固定資産除却損</t>
    <phoneticPr fontId="2"/>
  </si>
  <si>
    <t>利益はプラス
損失・費用はマイナスで入力</t>
    <phoneticPr fontId="2"/>
  </si>
  <si>
    <t>設備投資未払金</t>
    <rPh sb="0" eb="2">
      <t>セツビ</t>
    </rPh>
    <rPh sb="2" eb="4">
      <t>トウシ</t>
    </rPh>
    <rPh sb="4" eb="7">
      <t>ミバライキン</t>
    </rPh>
    <phoneticPr fontId="2"/>
  </si>
  <si>
    <t>未成工事受入金も含む</t>
    <rPh sb="0" eb="4">
      <t>ミセイコウジ</t>
    </rPh>
    <rPh sb="4" eb="6">
      <t>ウケイレ</t>
    </rPh>
    <rPh sb="6" eb="7">
      <t>キン</t>
    </rPh>
    <rPh sb="8" eb="9">
      <t>フク</t>
    </rPh>
    <phoneticPr fontId="2"/>
  </si>
  <si>
    <t>未成工事支出金、貯蔵品も含む</t>
    <rPh sb="0" eb="7">
      <t>ミセイコウジシシュツキン</t>
    </rPh>
    <rPh sb="8" eb="11">
      <t>チョゾウヒン</t>
    </rPh>
    <rPh sb="12" eb="13">
      <t>フク</t>
    </rPh>
    <phoneticPr fontId="2"/>
  </si>
  <si>
    <t>リース債務等設備投資にかかる未払金を入力</t>
    <rPh sb="3" eb="5">
      <t>サイム</t>
    </rPh>
    <rPh sb="5" eb="6">
      <t>トウ</t>
    </rPh>
    <rPh sb="6" eb="8">
      <t>セツビ</t>
    </rPh>
    <rPh sb="8" eb="10">
      <t>トウシ</t>
    </rPh>
    <rPh sb="14" eb="17">
      <t>ミバライキン</t>
    </rPh>
    <rPh sb="18" eb="20">
      <t>ニュウリョク</t>
    </rPh>
    <phoneticPr fontId="2"/>
  </si>
  <si>
    <t>上記以外の固定負債を入力</t>
    <rPh sb="0" eb="2">
      <t>ジョウキ</t>
    </rPh>
    <rPh sb="2" eb="4">
      <t>イガイ</t>
    </rPh>
    <rPh sb="5" eb="7">
      <t>コテイ</t>
    </rPh>
    <rPh sb="7" eb="9">
      <t>フサイ</t>
    </rPh>
    <rPh sb="10" eb="12">
      <t>ニュウリョク</t>
    </rPh>
    <phoneticPr fontId="2"/>
  </si>
  <si>
    <t>前受金</t>
    <rPh sb="0" eb="3">
      <t>マエウケキン</t>
    </rPh>
    <phoneticPr fontId="2"/>
  </si>
  <si>
    <t>前受金増減</t>
    <rPh sb="0" eb="3">
      <t>マエウケキン</t>
    </rPh>
    <rPh sb="3" eb="5">
      <t>ゾウゲン</t>
    </rPh>
    <phoneticPr fontId="2"/>
  </si>
  <si>
    <t>未成工事受入金を含む</t>
    <rPh sb="0" eb="4">
      <t>ミセイコウジ</t>
    </rPh>
    <rPh sb="4" eb="6">
      <t>ウケイレ</t>
    </rPh>
    <rPh sb="6" eb="7">
      <t>キン</t>
    </rPh>
    <rPh sb="8" eb="9">
      <t>フク</t>
    </rPh>
    <phoneticPr fontId="2"/>
  </si>
  <si>
    <t>貸借対照表と現金預金差額</t>
    <rPh sb="0" eb="5">
      <t>タイシャクタイショウヒョウ</t>
    </rPh>
    <rPh sb="6" eb="8">
      <t>ゲンキン</t>
    </rPh>
    <rPh sb="8" eb="10">
      <t>ヨキン</t>
    </rPh>
    <rPh sb="10" eb="12">
      <t>サガク</t>
    </rPh>
    <phoneticPr fontId="2"/>
  </si>
  <si>
    <t>‥差額が10以内であれば問題ありません。</t>
    <rPh sb="1" eb="3">
      <t>サガク</t>
    </rPh>
    <rPh sb="6" eb="8">
      <t>イナイ</t>
    </rPh>
    <rPh sb="12" eb="14">
      <t>モンダイ</t>
    </rPh>
    <phoneticPr fontId="2"/>
  </si>
  <si>
    <t>上記以外の流動負債を入力
未払消費税、預り金、仮受金等</t>
    <rPh sb="0" eb="2">
      <t>ジョウキ</t>
    </rPh>
    <rPh sb="2" eb="4">
      <t>イガイ</t>
    </rPh>
    <rPh sb="5" eb="7">
      <t>リュウドウ</t>
    </rPh>
    <rPh sb="7" eb="9">
      <t>フサイ</t>
    </rPh>
    <rPh sb="10" eb="12">
      <t>ニュウリョク</t>
    </rPh>
    <rPh sb="13" eb="15">
      <t>ミバライ</t>
    </rPh>
    <rPh sb="15" eb="18">
      <t>ショウヒゼイ</t>
    </rPh>
    <rPh sb="19" eb="20">
      <t>アズカ</t>
    </rPh>
    <rPh sb="21" eb="22">
      <t>キン</t>
    </rPh>
    <rPh sb="23" eb="25">
      <t>カリウケ</t>
    </rPh>
    <rPh sb="25" eb="26">
      <t>キン</t>
    </rPh>
    <rPh sb="26" eb="27">
      <t>トウ</t>
    </rPh>
    <phoneticPr fontId="2"/>
  </si>
  <si>
    <t>含める科目</t>
    <rPh sb="0" eb="1">
      <t>フク</t>
    </rPh>
    <rPh sb="3" eb="5">
      <t>カモク</t>
    </rPh>
    <phoneticPr fontId="2"/>
  </si>
  <si>
    <t>上記科目以外の流動資産科目
未収入金、仮払金、預け金、前払費用等</t>
    <rPh sb="0" eb="2">
      <t>ジョウキ</t>
    </rPh>
    <rPh sb="2" eb="4">
      <t>カモク</t>
    </rPh>
    <rPh sb="4" eb="6">
      <t>イガイ</t>
    </rPh>
    <rPh sb="7" eb="9">
      <t>リュウドウ</t>
    </rPh>
    <rPh sb="9" eb="11">
      <t>シサン</t>
    </rPh>
    <rPh sb="11" eb="13">
      <t>カモク</t>
    </rPh>
    <rPh sb="14" eb="16">
      <t>ミシュウ</t>
    </rPh>
    <rPh sb="16" eb="18">
      <t>ニュウキン</t>
    </rPh>
    <rPh sb="19" eb="22">
      <t>カリバライキン</t>
    </rPh>
    <rPh sb="23" eb="24">
      <t>アズ</t>
    </rPh>
    <rPh sb="25" eb="26">
      <t>キン</t>
    </rPh>
    <rPh sb="27" eb="31">
      <t>マエバライヒヨウ</t>
    </rPh>
    <rPh sb="31" eb="32">
      <t>トウ</t>
    </rPh>
    <phoneticPr fontId="2"/>
  </si>
  <si>
    <t>その他　</t>
    <rPh sb="2" eb="3">
      <t>タ</t>
    </rPh>
    <phoneticPr fontId="2"/>
  </si>
  <si>
    <t>入力箇所　</t>
    <rPh sb="0" eb="2">
      <t>ニュウリョク</t>
    </rPh>
    <rPh sb="2" eb="4">
      <t>カショ</t>
    </rPh>
    <phoneticPr fontId="2"/>
  </si>
  <si>
    <t>単位：円単位ではなく、千円又は万円単位で入力された方が使いやすいと思います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</si>
</sst>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38" fontId="0" fillId="0" borderId="1" xfId="1" applyFont="1" applyBorder="1">
      <alignment vertical="center"/>
    </xf>
    <xf numFmtId="38" fontId="3" fillId="0" borderId="1" xfId="1" applyFont="1" applyBorder="1">
      <alignment vertical="center"/>
    </xf>
    <xf numFmtId="38" fontId="0" fillId="0" borderId="1" xfId="1" applyFont="1" applyBorder="1" applyAlignment="1">
      <alignment vertical="center" wrapText="1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0" fontId="0" fillId="2" borderId="0" xfId="0" applyFill="1">
      <alignment vertical="center"/>
    </xf>
    <xf numFmtId="38" fontId="0" fillId="2" borderId="1" xfId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3" fillId="0" borderId="1" xfId="1" applyFont="1" applyBorder="1" applyAlignment="1">
      <alignment vertical="center" wrapText="1"/>
    </xf>
    <xf numFmtId="38" fontId="0" fillId="0" borderId="13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38" fontId="0" fillId="3" borderId="0" xfId="1" applyFont="1" applyFill="1">
      <alignment vertical="center"/>
    </xf>
    <xf numFmtId="0" fontId="4" fillId="3" borderId="2" xfId="0" applyFont="1" applyFill="1" applyBorder="1">
      <alignment vertical="center"/>
    </xf>
    <xf numFmtId="38" fontId="4" fillId="3" borderId="3" xfId="1" applyFont="1" applyFill="1" applyBorder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38" fontId="0" fillId="4" borderId="0" xfId="1" applyFont="1" applyFill="1">
      <alignment vertical="center"/>
    </xf>
    <xf numFmtId="0" fontId="4" fillId="4" borderId="2" xfId="0" applyFont="1" applyFill="1" applyBorder="1">
      <alignment vertical="center"/>
    </xf>
    <xf numFmtId="38" fontId="4" fillId="4" borderId="3" xfId="1" applyFont="1" applyFill="1" applyBorder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38" fontId="0" fillId="5" borderId="0" xfId="1" applyFont="1" applyFill="1">
      <alignment vertical="center"/>
    </xf>
    <xf numFmtId="0" fontId="4" fillId="5" borderId="2" xfId="0" applyFont="1" applyFill="1" applyBorder="1">
      <alignment vertical="center"/>
    </xf>
    <xf numFmtId="38" fontId="0" fillId="5" borderId="3" xfId="1" applyFont="1" applyFill="1" applyBorder="1">
      <alignment vertical="center"/>
    </xf>
    <xf numFmtId="0" fontId="4" fillId="6" borderId="2" xfId="0" applyFont="1" applyFill="1" applyBorder="1">
      <alignment vertical="center"/>
    </xf>
    <xf numFmtId="38" fontId="4" fillId="6" borderId="3" xfId="1" applyFont="1" applyFill="1" applyBorder="1">
      <alignment vertical="center"/>
    </xf>
    <xf numFmtId="0" fontId="0" fillId="6" borderId="0" xfId="0" applyFill="1">
      <alignment vertical="center"/>
    </xf>
    <xf numFmtId="38" fontId="0" fillId="6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B9C3F-4A2F-4302-93FB-2FFE5AA3B56D}">
  <dimension ref="B2:S37"/>
  <sheetViews>
    <sheetView showGridLines="0" tabSelected="1" topLeftCell="C2" zoomScale="80" zoomScaleNormal="80" workbookViewId="0">
      <selection activeCell="U32" sqref="U32"/>
    </sheetView>
  </sheetViews>
  <sheetFormatPr defaultRowHeight="18" x14ac:dyDescent="0.55000000000000004"/>
  <cols>
    <col min="2" max="2" width="20.58203125" customWidth="1"/>
    <col min="3" max="3" width="17.1640625" customWidth="1"/>
    <col min="4" max="4" width="13.83203125" customWidth="1"/>
    <col min="6" max="6" width="22.83203125" customWidth="1"/>
    <col min="7" max="7" width="17.6640625" customWidth="1"/>
    <col min="8" max="8" width="27.58203125" style="1" customWidth="1"/>
    <col min="11" max="11" width="27" bestFit="1" customWidth="1"/>
    <col min="13" max="13" width="33.1640625" bestFit="1" customWidth="1"/>
    <col min="14" max="14" width="8.6640625" style="9" customWidth="1"/>
    <col min="17" max="17" width="31.08203125" bestFit="1" customWidth="1"/>
  </cols>
  <sheetData>
    <row r="2" spans="2:18" x14ac:dyDescent="0.55000000000000004">
      <c r="B2" s="11" t="s">
        <v>80</v>
      </c>
      <c r="C2" t="s">
        <v>81</v>
      </c>
    </row>
    <row r="3" spans="2:18" ht="18.5" thickBot="1" x14ac:dyDescent="0.6">
      <c r="B3" s="2" t="s">
        <v>59</v>
      </c>
      <c r="F3" s="2" t="s">
        <v>50</v>
      </c>
    </row>
    <row r="4" spans="2:18" ht="18.5" thickBot="1" x14ac:dyDescent="0.6">
      <c r="B4" s="4"/>
      <c r="C4" s="4" t="s">
        <v>2</v>
      </c>
      <c r="D4" s="5"/>
      <c r="F4" s="4"/>
      <c r="G4" s="4" t="s">
        <v>2</v>
      </c>
      <c r="M4" s="29" t="s">
        <v>54</v>
      </c>
      <c r="N4" s="30"/>
      <c r="Q4" s="35" t="s">
        <v>55</v>
      </c>
      <c r="R4" s="36"/>
    </row>
    <row r="5" spans="2:18" ht="18.5" customHeight="1" x14ac:dyDescent="0.55000000000000004">
      <c r="B5" s="5" t="s">
        <v>35</v>
      </c>
      <c r="C5" s="12">
        <v>856</v>
      </c>
      <c r="D5" s="14" t="s">
        <v>65</v>
      </c>
      <c r="F5" s="4" t="s">
        <v>62</v>
      </c>
      <c r="G5" s="12">
        <v>1595</v>
      </c>
      <c r="M5" s="31" t="s">
        <v>35</v>
      </c>
      <c r="N5" s="32">
        <f>C5</f>
        <v>856</v>
      </c>
      <c r="Q5" s="37" t="s">
        <v>34</v>
      </c>
      <c r="R5" s="38">
        <f>G5*-1+K24</f>
        <v>-1795</v>
      </c>
    </row>
    <row r="6" spans="2:18" ht="18.5" thickBot="1" x14ac:dyDescent="0.6">
      <c r="B6" s="5" t="s">
        <v>0</v>
      </c>
      <c r="C6" s="12">
        <v>-1320</v>
      </c>
      <c r="D6" s="15"/>
      <c r="F6" s="4" t="s">
        <v>47</v>
      </c>
      <c r="G6" s="12"/>
      <c r="M6" s="31" t="s">
        <v>0</v>
      </c>
      <c r="N6" s="32">
        <f>C6*-1</f>
        <v>1320</v>
      </c>
      <c r="Q6" s="37" t="s">
        <v>36</v>
      </c>
      <c r="R6" s="38">
        <f>G6</f>
        <v>0</v>
      </c>
    </row>
    <row r="7" spans="2:18" ht="18.5" thickBot="1" x14ac:dyDescent="0.6">
      <c r="B7" s="5" t="s">
        <v>5</v>
      </c>
      <c r="C7" s="12"/>
      <c r="D7" s="15"/>
      <c r="F7" s="4" t="s">
        <v>20</v>
      </c>
      <c r="G7" s="12">
        <v>3047</v>
      </c>
      <c r="M7" s="31" t="s">
        <v>5</v>
      </c>
      <c r="N7" s="32">
        <f>C7*-1</f>
        <v>0</v>
      </c>
      <c r="Q7" s="39" t="s">
        <v>52</v>
      </c>
      <c r="R7" s="40">
        <f>SUM(R5:R6)</f>
        <v>-1795</v>
      </c>
    </row>
    <row r="8" spans="2:18" x14ac:dyDescent="0.55000000000000004">
      <c r="B8" s="5" t="s">
        <v>22</v>
      </c>
      <c r="C8" s="12">
        <v>13</v>
      </c>
      <c r="D8" s="15"/>
      <c r="F8" s="4" t="s">
        <v>30</v>
      </c>
      <c r="G8" s="12"/>
      <c r="M8" s="31" t="s">
        <v>21</v>
      </c>
      <c r="N8" s="32">
        <f>C8*-1</f>
        <v>-13</v>
      </c>
      <c r="R8" s="9"/>
    </row>
    <row r="9" spans="2:18" ht="18.5" thickBot="1" x14ac:dyDescent="0.6">
      <c r="B9" s="5" t="s">
        <v>44</v>
      </c>
      <c r="C9" s="12"/>
      <c r="D9" s="15"/>
      <c r="M9" s="31" t="s">
        <v>46</v>
      </c>
      <c r="N9" s="32">
        <f>C9*-1</f>
        <v>0</v>
      </c>
      <c r="R9" s="9"/>
    </row>
    <row r="10" spans="2:18" ht="18.5" thickBot="1" x14ac:dyDescent="0.6">
      <c r="B10" s="5" t="s">
        <v>63</v>
      </c>
      <c r="C10" s="12">
        <v>-111</v>
      </c>
      <c r="D10" s="15"/>
      <c r="M10" s="31" t="s">
        <v>64</v>
      </c>
      <c r="N10" s="32">
        <f>C10*-1</f>
        <v>111</v>
      </c>
      <c r="Q10" s="41" t="s">
        <v>56</v>
      </c>
      <c r="R10" s="42"/>
    </row>
    <row r="11" spans="2:18" x14ac:dyDescent="0.55000000000000004">
      <c r="B11" s="5" t="s">
        <v>79</v>
      </c>
      <c r="C11" s="13"/>
      <c r="D11" s="16"/>
      <c r="M11" s="31" t="s">
        <v>49</v>
      </c>
      <c r="N11" s="32">
        <f>C11*-1</f>
        <v>0</v>
      </c>
      <c r="Q11" s="43" t="s">
        <v>20</v>
      </c>
      <c r="R11" s="44">
        <f>G7</f>
        <v>3047</v>
      </c>
    </row>
    <row r="12" spans="2:18" ht="18.5" thickBot="1" x14ac:dyDescent="0.6">
      <c r="D12" s="3"/>
      <c r="M12" s="31" t="s">
        <v>23</v>
      </c>
      <c r="N12" s="32">
        <f>F16*-1</f>
        <v>0</v>
      </c>
      <c r="Q12" s="43" t="s">
        <v>41</v>
      </c>
      <c r="R12" s="44">
        <f>K22+K23-G7</f>
        <v>0</v>
      </c>
    </row>
    <row r="13" spans="2:18" ht="18.5" thickBot="1" x14ac:dyDescent="0.6">
      <c r="B13" s="2" t="s">
        <v>48</v>
      </c>
      <c r="M13" s="31" t="s">
        <v>33</v>
      </c>
      <c r="N13" s="32">
        <f>F17*-1</f>
        <v>-446</v>
      </c>
      <c r="Q13" s="45" t="s">
        <v>53</v>
      </c>
      <c r="R13" s="46">
        <f>SUM(R11:R12)</f>
        <v>3047</v>
      </c>
    </row>
    <row r="14" spans="2:18" ht="18.5" thickBot="1" x14ac:dyDescent="0.6">
      <c r="B14" s="27"/>
      <c r="C14" s="28" t="s">
        <v>77</v>
      </c>
      <c r="D14" s="27" t="s">
        <v>1</v>
      </c>
      <c r="E14" s="27" t="s">
        <v>2</v>
      </c>
      <c r="F14" s="27" t="s">
        <v>18</v>
      </c>
      <c r="G14" s="27"/>
      <c r="H14" s="28" t="s">
        <v>77</v>
      </c>
      <c r="I14" s="27" t="s">
        <v>1</v>
      </c>
      <c r="J14" s="27" t="s">
        <v>2</v>
      </c>
      <c r="K14" s="27" t="s">
        <v>18</v>
      </c>
      <c r="L14" s="9"/>
      <c r="M14" s="31" t="s">
        <v>24</v>
      </c>
      <c r="N14" s="32">
        <f>F19*-1</f>
        <v>668</v>
      </c>
      <c r="R14" s="9"/>
    </row>
    <row r="15" spans="2:18" ht="18.5" thickBot="1" x14ac:dyDescent="0.6">
      <c r="B15" s="7" t="s">
        <v>43</v>
      </c>
      <c r="C15" s="23"/>
      <c r="D15" s="12">
        <v>5474</v>
      </c>
      <c r="E15" s="12">
        <v>6955</v>
      </c>
      <c r="F15" s="6">
        <f>E15-D15</f>
        <v>1481</v>
      </c>
      <c r="G15" s="6" t="s">
        <v>10</v>
      </c>
      <c r="H15" s="8"/>
      <c r="I15" s="12"/>
      <c r="J15" s="12"/>
      <c r="K15" s="6">
        <f>J15-I15</f>
        <v>0</v>
      </c>
      <c r="L15" s="9"/>
      <c r="M15" s="31" t="s">
        <v>25</v>
      </c>
      <c r="N15" s="32">
        <f>F20*-1</f>
        <v>164</v>
      </c>
      <c r="Q15" s="47" t="s">
        <v>57</v>
      </c>
      <c r="R15" s="48">
        <f>N24+R7+R13</f>
        <v>1482</v>
      </c>
    </row>
    <row r="16" spans="2:18" x14ac:dyDescent="0.55000000000000004">
      <c r="B16" s="6" t="s">
        <v>3</v>
      </c>
      <c r="C16" s="8"/>
      <c r="D16" s="12"/>
      <c r="E16" s="12"/>
      <c r="F16" s="6">
        <f t="shared" ref="F16:F23" si="0">E16-D16</f>
        <v>0</v>
      </c>
      <c r="G16" s="6" t="s">
        <v>11</v>
      </c>
      <c r="H16" s="8"/>
      <c r="I16" s="12">
        <v>2730</v>
      </c>
      <c r="J16" s="12">
        <v>614</v>
      </c>
      <c r="K16" s="6">
        <f t="shared" ref="K16:K28" si="1">J16-I16</f>
        <v>-2116</v>
      </c>
      <c r="L16" s="9"/>
      <c r="M16" s="31" t="s">
        <v>26</v>
      </c>
      <c r="N16" s="32">
        <f>K15</f>
        <v>0</v>
      </c>
      <c r="Q16" s="49" t="s">
        <v>60</v>
      </c>
      <c r="R16" s="50">
        <f>D15</f>
        <v>5474</v>
      </c>
    </row>
    <row r="17" spans="2:19" ht="36" x14ac:dyDescent="0.55000000000000004">
      <c r="B17" s="6" t="s">
        <v>4</v>
      </c>
      <c r="C17" s="8" t="s">
        <v>67</v>
      </c>
      <c r="D17" s="12">
        <v>1404</v>
      </c>
      <c r="E17" s="12">
        <v>1850</v>
      </c>
      <c r="F17" s="6">
        <f t="shared" si="0"/>
        <v>446</v>
      </c>
      <c r="G17" s="4" t="s">
        <v>71</v>
      </c>
      <c r="H17" s="5" t="s">
        <v>73</v>
      </c>
      <c r="I17" s="13">
        <v>500</v>
      </c>
      <c r="J17" s="13">
        <v>600</v>
      </c>
      <c r="K17" s="6">
        <f t="shared" si="1"/>
        <v>100</v>
      </c>
      <c r="L17" s="9"/>
      <c r="M17" s="31" t="s">
        <v>27</v>
      </c>
      <c r="N17" s="32">
        <f>K16</f>
        <v>-2116</v>
      </c>
      <c r="Q17" s="49" t="s">
        <v>61</v>
      </c>
      <c r="R17" s="50">
        <f>R15+R16</f>
        <v>6956</v>
      </c>
    </row>
    <row r="18" spans="2:19" x14ac:dyDescent="0.55000000000000004">
      <c r="B18" s="6" t="s">
        <v>42</v>
      </c>
      <c r="C18" s="8"/>
      <c r="D18" s="12">
        <v>-13</v>
      </c>
      <c r="E18" s="12"/>
      <c r="F18" s="6">
        <f>E18-D18</f>
        <v>13</v>
      </c>
      <c r="G18" s="6" t="s">
        <v>12</v>
      </c>
      <c r="H18" s="8"/>
      <c r="I18" s="12">
        <v>1380</v>
      </c>
      <c r="J18" s="12">
        <v>1405</v>
      </c>
      <c r="K18" s="6">
        <f>J18-I18</f>
        <v>25</v>
      </c>
      <c r="L18" s="9"/>
      <c r="M18" s="31" t="s">
        <v>72</v>
      </c>
      <c r="N18" s="32">
        <f>K17</f>
        <v>100</v>
      </c>
      <c r="Q18" t="s">
        <v>74</v>
      </c>
      <c r="R18" s="9">
        <f>R17-E15</f>
        <v>1</v>
      </c>
      <c r="S18" t="s">
        <v>75</v>
      </c>
    </row>
    <row r="19" spans="2:19" ht="36" x14ac:dyDescent="0.55000000000000004">
      <c r="B19" s="6" t="s">
        <v>19</v>
      </c>
      <c r="C19" s="8" t="s">
        <v>68</v>
      </c>
      <c r="D19" s="12">
        <v>4579</v>
      </c>
      <c r="E19" s="12">
        <v>3911</v>
      </c>
      <c r="F19" s="6">
        <f t="shared" si="0"/>
        <v>-668</v>
      </c>
      <c r="G19" s="6" t="s">
        <v>13</v>
      </c>
      <c r="H19" s="8"/>
      <c r="I19" s="12">
        <v>10</v>
      </c>
      <c r="J19" s="12">
        <v>40</v>
      </c>
      <c r="K19" s="6">
        <f>J19-I19</f>
        <v>30</v>
      </c>
      <c r="L19" s="9"/>
      <c r="M19" s="31" t="s">
        <v>28</v>
      </c>
      <c r="N19" s="32">
        <f>K18</f>
        <v>25</v>
      </c>
      <c r="R19" s="9"/>
    </row>
    <row r="20" spans="2:19" ht="72" x14ac:dyDescent="0.55000000000000004">
      <c r="B20" s="8" t="s">
        <v>6</v>
      </c>
      <c r="C20" s="8" t="s">
        <v>78</v>
      </c>
      <c r="D20" s="12">
        <v>164</v>
      </c>
      <c r="E20" s="12"/>
      <c r="F20" s="6">
        <f t="shared" si="0"/>
        <v>-164</v>
      </c>
      <c r="G20" s="6" t="s">
        <v>17</v>
      </c>
      <c r="H20" s="8"/>
      <c r="I20" s="12">
        <v>126</v>
      </c>
      <c r="J20" s="12">
        <v>251</v>
      </c>
      <c r="K20" s="6">
        <f>J20-I20</f>
        <v>125</v>
      </c>
      <c r="L20" s="9"/>
      <c r="M20" s="31" t="s">
        <v>29</v>
      </c>
      <c r="N20" s="32">
        <f>K19</f>
        <v>30</v>
      </c>
      <c r="R20" s="9"/>
    </row>
    <row r="21" spans="2:19" ht="36" x14ac:dyDescent="0.55000000000000004">
      <c r="B21" s="6" t="s">
        <v>7</v>
      </c>
      <c r="C21" s="8"/>
      <c r="D21" s="12">
        <v>1350</v>
      </c>
      <c r="E21" s="12">
        <v>1514</v>
      </c>
      <c r="F21" s="6">
        <f t="shared" si="0"/>
        <v>164</v>
      </c>
      <c r="G21" s="6" t="s">
        <v>14</v>
      </c>
      <c r="H21" s="8" t="s">
        <v>76</v>
      </c>
      <c r="I21" s="12">
        <v>493</v>
      </c>
      <c r="J21" s="12">
        <v>250</v>
      </c>
      <c r="K21" s="6">
        <f>J21-I21</f>
        <v>-243</v>
      </c>
      <c r="L21" s="9"/>
      <c r="M21" s="31" t="s">
        <v>31</v>
      </c>
      <c r="N21" s="32">
        <f>I20*-1+G8*-1</f>
        <v>-126</v>
      </c>
      <c r="R21" s="9"/>
    </row>
    <row r="22" spans="2:19" x14ac:dyDescent="0.55000000000000004">
      <c r="B22" s="6" t="s">
        <v>8</v>
      </c>
      <c r="C22" s="8"/>
      <c r="D22" s="12">
        <v>0</v>
      </c>
      <c r="E22" s="12"/>
      <c r="F22" s="6">
        <f t="shared" si="0"/>
        <v>0</v>
      </c>
      <c r="G22" s="6" t="s">
        <v>15</v>
      </c>
      <c r="H22" s="8"/>
      <c r="I22" s="12"/>
      <c r="J22" s="12"/>
      <c r="K22" s="6">
        <f>J22-I22</f>
        <v>0</v>
      </c>
      <c r="L22" s="9"/>
      <c r="M22" s="31" t="s">
        <v>32</v>
      </c>
      <c r="N22" s="32">
        <f>K21</f>
        <v>-243</v>
      </c>
      <c r="R22" s="9"/>
    </row>
    <row r="23" spans="2:19" ht="18.5" thickBot="1" x14ac:dyDescent="0.6">
      <c r="B23" s="6" t="s">
        <v>9</v>
      </c>
      <c r="C23" s="8"/>
      <c r="D23" s="12">
        <v>100</v>
      </c>
      <c r="E23" s="12">
        <v>100</v>
      </c>
      <c r="F23" s="6">
        <f t="shared" si="0"/>
        <v>0</v>
      </c>
      <c r="G23" s="6" t="s">
        <v>16</v>
      </c>
      <c r="H23" s="8"/>
      <c r="I23" s="12">
        <v>1953</v>
      </c>
      <c r="J23" s="12">
        <v>5000</v>
      </c>
      <c r="K23" s="6">
        <f>J23-I23</f>
        <v>3047</v>
      </c>
      <c r="L23" s="9"/>
      <c r="M23" s="31" t="s">
        <v>45</v>
      </c>
      <c r="N23" s="32">
        <f>K25</f>
        <v>-100</v>
      </c>
      <c r="R23" s="9"/>
    </row>
    <row r="24" spans="2:19" ht="36.5" thickBot="1" x14ac:dyDescent="0.6">
      <c r="B24" s="17"/>
      <c r="C24" s="18"/>
      <c r="D24" s="18"/>
      <c r="E24" s="18"/>
      <c r="F24" s="19"/>
      <c r="G24" s="8" t="s">
        <v>66</v>
      </c>
      <c r="H24" s="8" t="s">
        <v>69</v>
      </c>
      <c r="I24" s="12">
        <v>400</v>
      </c>
      <c r="J24" s="12">
        <v>200</v>
      </c>
      <c r="K24" s="6">
        <f>J24-I24</f>
        <v>-200</v>
      </c>
      <c r="L24" s="9"/>
      <c r="M24" s="33" t="s">
        <v>51</v>
      </c>
      <c r="N24" s="34">
        <f>SUM(N5:N23)</f>
        <v>230</v>
      </c>
      <c r="P24" s="9"/>
    </row>
    <row r="25" spans="2:19" x14ac:dyDescent="0.55000000000000004">
      <c r="B25" s="24"/>
      <c r="C25" s="25"/>
      <c r="D25" s="25"/>
      <c r="E25" s="25"/>
      <c r="F25" s="26"/>
      <c r="G25" s="8" t="s">
        <v>37</v>
      </c>
      <c r="H25" s="8" t="s">
        <v>70</v>
      </c>
      <c r="I25" s="12">
        <v>300</v>
      </c>
      <c r="J25" s="12">
        <v>200</v>
      </c>
      <c r="K25" s="6">
        <f>J25-I25</f>
        <v>-100</v>
      </c>
      <c r="L25" s="9"/>
      <c r="N25"/>
      <c r="P25" s="9"/>
    </row>
    <row r="26" spans="2:19" x14ac:dyDescent="0.55000000000000004">
      <c r="B26" s="24"/>
      <c r="C26" s="25"/>
      <c r="D26" s="25"/>
      <c r="E26" s="25"/>
      <c r="F26" s="26"/>
      <c r="G26" s="6" t="s">
        <v>38</v>
      </c>
      <c r="H26" s="8"/>
      <c r="I26" s="12">
        <v>5000</v>
      </c>
      <c r="J26" s="12">
        <v>5000</v>
      </c>
      <c r="K26" s="6">
        <f>J26-I26</f>
        <v>0</v>
      </c>
      <c r="L26" s="9"/>
      <c r="N26"/>
      <c r="P26" s="9"/>
    </row>
    <row r="27" spans="2:19" x14ac:dyDescent="0.55000000000000004">
      <c r="B27" s="20"/>
      <c r="C27" s="21"/>
      <c r="D27" s="21"/>
      <c r="E27" s="21"/>
      <c r="F27" s="22"/>
      <c r="G27" s="6" t="s">
        <v>39</v>
      </c>
      <c r="H27" s="8"/>
      <c r="I27" s="12">
        <v>166</v>
      </c>
      <c r="J27" s="12">
        <v>768</v>
      </c>
      <c r="K27" s="6">
        <f>J27-I27</f>
        <v>602</v>
      </c>
      <c r="L27" s="9"/>
      <c r="N27"/>
      <c r="P27" s="9"/>
    </row>
    <row r="28" spans="2:19" s="2" customFormat="1" x14ac:dyDescent="0.55000000000000004">
      <c r="B28" s="27" t="s">
        <v>40</v>
      </c>
      <c r="C28" s="27"/>
      <c r="D28" s="27">
        <f>SUM(D14:D23)</f>
        <v>13058</v>
      </c>
      <c r="E28" s="27">
        <f>SUM(E15:E23)</f>
        <v>14330</v>
      </c>
      <c r="F28" s="27">
        <f>E28-D28</f>
        <v>1272</v>
      </c>
      <c r="G28" s="27" t="s">
        <v>58</v>
      </c>
      <c r="H28" s="28"/>
      <c r="I28" s="27">
        <f>SUM(I15:I27)</f>
        <v>13058</v>
      </c>
      <c r="J28" s="27">
        <f>SUM(J15:J27)</f>
        <v>14328</v>
      </c>
      <c r="K28" s="27">
        <f t="shared" si="1"/>
        <v>1270</v>
      </c>
      <c r="L28" s="10"/>
      <c r="P28" s="10"/>
    </row>
    <row r="29" spans="2:19" x14ac:dyDescent="0.55000000000000004">
      <c r="N29"/>
    </row>
    <row r="37" spans="4:4" x14ac:dyDescent="0.55000000000000004">
      <c r="D37">
        <f>E28-J28</f>
        <v>2</v>
      </c>
    </row>
  </sheetData>
  <mergeCells count="5">
    <mergeCell ref="B24:F27"/>
    <mergeCell ref="M4:N4"/>
    <mergeCell ref="Q4:R4"/>
    <mergeCell ref="Q10:R10"/>
    <mergeCell ref="D5:D1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佐藤修一</dc:creator>
  <cp:lastModifiedBy>佐藤修一</cp:lastModifiedBy>
  <dcterms:created xsi:type="dcterms:W3CDTF">2020-07-09T07:44:29Z</dcterms:created>
  <dcterms:modified xsi:type="dcterms:W3CDTF">2020-07-09T09:49:02Z</dcterms:modified>
</cp:coreProperties>
</file>